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<sst xmlns="http://schemas.openxmlformats.org/spreadsheetml/2006/main" count="37" uniqueCount="34">
  <si>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</si>
  <si>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</si>
  <si>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</si>
  <si>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</si>
  <si>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</si>
  <si>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</si>
  <si>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</si>
  <si>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</si>
  <si>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</si>
  <si>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</si>
  <si>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</si>
  <si>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</si>
  <si>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</si>
  <si>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</si>
  <si>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</si>
  <si>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</si>
  <si>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</si>
  <si>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</si>
  <si>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</si>
  <si>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</si>
  <si>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</si>
  <si>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</si>
  <si>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</si>
  <si>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</si>
  <si>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</si>
  <si>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</si>
  <si>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</si>
  <si>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</si>
  <si>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</si>
  <si>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</si>
  <si>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</si>
  <si>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r>
      <t>Lista furnizorilor de analize medicale de laborator din jud.Dambovita si sumele repartizate pentru perioada Septembrie-Decembrie 2019</t>
    </r>
    <r>
      <rPr>
        <sz val="10"/>
        <rFont val="Times New Roman"/>
        <family val="1"/>
      </rPr>
      <t xml:space="preserve">,urmare suplimentarii fondului conform Filei de Buget a CNAS nr. P 7.349/ 30.08.2019 inregistrata la CAS Dambovita la nr. 16.090/ 02.09.2019, utilizand criteriile din anexa 19 la Ordinul MS/CNAS nr. 397/836/2018 si punctajul obtinut de furnizori la contractare
</t>
    </r>
  </si>
  <si>
    <t>Suma suplimentara contractata  pentru Septembrie-Decembrie 2019</t>
  </si>
  <si>
    <t>ec Zarnescu Izabela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</si>
</sst>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horizontal="center" vertical="top" wrapText="1"/>
    </xf>
    <xf numFmtId="4" fontId="23" fillId="0" borderId="18" xfId="0" applyNumberFormat="1" applyFont="1" applyFill="1" applyBorder="1" applyAlignment="1">
      <alignment horizontal="center" vertical="justify"/>
    </xf>
    <xf numFmtId="4" fontId="23" fillId="0" borderId="19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27.8515625" style="1" customWidth="1"/>
    <col min="2" max="2" width="11.1406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43" t="s">
        <v>31</v>
      </c>
      <c r="B3" s="44"/>
      <c r="C3" s="44"/>
      <c r="D3" s="44"/>
      <c r="E3" s="44"/>
      <c r="F3" s="44"/>
      <c r="G3" s="44"/>
      <c r="H3" s="44"/>
    </row>
    <row r="4" spans="1:11" ht="37.5" customHeight="1">
      <c r="A4" s="44"/>
      <c r="B4" s="44"/>
      <c r="C4" s="44"/>
      <c r="D4" s="44"/>
      <c r="E4" s="44"/>
      <c r="F4" s="44"/>
      <c r="G4" s="44"/>
      <c r="H4" s="44"/>
      <c r="I4" s="29"/>
      <c r="J4" s="29"/>
      <c r="K4" s="29"/>
    </row>
    <row r="5" spans="1:8" s="12" customFormat="1" ht="18.75" customHeight="1">
      <c r="A5" s="45">
        <v>241</v>
      </c>
      <c r="B5" s="52" t="s">
        <v>32</v>
      </c>
      <c r="C5" s="48">
        <v>1</v>
      </c>
      <c r="D5" s="49"/>
      <c r="E5" s="48">
        <v>2</v>
      </c>
      <c r="F5" s="54"/>
      <c r="G5" s="54"/>
      <c r="H5" s="49"/>
    </row>
    <row r="6" spans="1:8" s="12" customFormat="1" ht="69" customHeight="1">
      <c r="A6" s="46"/>
      <c r="B6" s="53"/>
      <c r="C6" s="50" t="s">
        <v>17</v>
      </c>
      <c r="D6" s="51"/>
      <c r="E6" s="50" t="s">
        <v>16</v>
      </c>
      <c r="F6" s="55"/>
      <c r="G6" s="55"/>
      <c r="H6" s="51"/>
    </row>
    <row r="7" spans="1:8" s="28" customFormat="1" ht="15" customHeight="1">
      <c r="A7" s="46"/>
      <c r="B7" s="34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4.25" customHeight="1">
      <c r="A8" s="47"/>
      <c r="B8" s="33">
        <v>241200</v>
      </c>
      <c r="C8" s="13" t="s">
        <v>1</v>
      </c>
      <c r="D8" s="13" t="s">
        <v>3</v>
      </c>
      <c r="E8" s="13" t="s">
        <v>0</v>
      </c>
      <c r="F8" s="13" t="s">
        <v>3</v>
      </c>
      <c r="G8" s="15" t="s">
        <v>0</v>
      </c>
      <c r="H8" s="15" t="s">
        <v>3</v>
      </c>
    </row>
    <row r="9" spans="1:8" s="12" customFormat="1" ht="12.75" customHeight="1">
      <c r="A9" s="14"/>
      <c r="B9" s="16"/>
      <c r="C9" s="13"/>
      <c r="D9" s="13"/>
      <c r="E9" s="35" t="s">
        <v>19</v>
      </c>
      <c r="F9" s="36"/>
      <c r="G9" s="37" t="s">
        <v>20</v>
      </c>
      <c r="H9" s="38"/>
    </row>
    <row r="10" spans="1:8" s="22" customFormat="1" ht="15" customHeight="1">
      <c r="A10" s="20"/>
      <c r="B10" s="16"/>
      <c r="C10" s="21"/>
      <c r="D10" s="21">
        <v>120600</v>
      </c>
      <c r="E10" s="39">
        <v>60300</v>
      </c>
      <c r="F10" s="40"/>
      <c r="G10" s="41">
        <v>60300</v>
      </c>
      <c r="H10" s="42"/>
    </row>
    <row r="11" spans="1:8" ht="12.75">
      <c r="A11" s="2" t="s">
        <v>21</v>
      </c>
      <c r="B11" s="18">
        <f>D11+F11+H11</f>
        <v>29961.464139</v>
      </c>
      <c r="C11" s="5">
        <v>1649</v>
      </c>
      <c r="D11" s="17">
        <f aca="true" t="shared" si="0" ref="D11:D23">C11*$D$25</f>
        <v>21552.448139</v>
      </c>
      <c r="E11" s="10">
        <v>122</v>
      </c>
      <c r="F11" s="19">
        <f aca="true" t="shared" si="1" ref="F11:F23">ROUND($E$25*E11,2)</f>
        <v>4635.54</v>
      </c>
      <c r="G11" s="30">
        <v>524</v>
      </c>
      <c r="H11" s="19">
        <f aca="true" t="shared" si="2" ref="H11:H23">ROUND($G$25*G11,3)</f>
        <v>3773.476</v>
      </c>
    </row>
    <row r="12" spans="1:8" ht="12.75">
      <c r="A12" s="2" t="s">
        <v>11</v>
      </c>
      <c r="B12" s="18">
        <f aca="true" t="shared" si="3" ref="B12:B23">D12+F12+H12</f>
        <v>20485.87454035</v>
      </c>
      <c r="C12" s="5">
        <v>821.85</v>
      </c>
      <c r="D12" s="17">
        <f t="shared" si="0"/>
        <v>10741.58854035</v>
      </c>
      <c r="E12" s="10">
        <v>138</v>
      </c>
      <c r="F12" s="19">
        <f t="shared" si="1"/>
        <v>5243.48</v>
      </c>
      <c r="G12" s="30">
        <v>625</v>
      </c>
      <c r="H12" s="19">
        <f t="shared" si="2"/>
        <v>4500.806</v>
      </c>
    </row>
    <row r="13" spans="1:8" ht="14.25" customHeight="1">
      <c r="A13" s="2" t="s">
        <v>26</v>
      </c>
      <c r="B13" s="18">
        <f t="shared" si="3"/>
        <v>24614.468943059997</v>
      </c>
      <c r="C13" s="5">
        <v>1158.46</v>
      </c>
      <c r="D13" s="17">
        <f t="shared" si="0"/>
        <v>15141.08494306</v>
      </c>
      <c r="E13" s="10">
        <v>143</v>
      </c>
      <c r="F13" s="19">
        <f t="shared" si="1"/>
        <v>5433.46</v>
      </c>
      <c r="G13" s="30">
        <v>561</v>
      </c>
      <c r="H13" s="19">
        <f t="shared" si="2"/>
        <v>4039.924</v>
      </c>
    </row>
    <row r="14" spans="1:8" ht="12.75">
      <c r="A14" s="2" t="s">
        <v>8</v>
      </c>
      <c r="B14" s="18">
        <f>D14+F14+H14</f>
        <v>33087.360904999994</v>
      </c>
      <c r="C14" s="5">
        <v>1355</v>
      </c>
      <c r="D14" s="17">
        <f t="shared" si="0"/>
        <v>17709.864905</v>
      </c>
      <c r="E14" s="10">
        <v>157</v>
      </c>
      <c r="F14" s="19">
        <f t="shared" si="1"/>
        <v>5965.41</v>
      </c>
      <c r="G14" s="30">
        <v>1307</v>
      </c>
      <c r="H14" s="19">
        <f t="shared" si="2"/>
        <v>9412.086</v>
      </c>
    </row>
    <row r="15" spans="1:8" ht="12.75">
      <c r="A15" s="2" t="s">
        <v>7</v>
      </c>
      <c r="B15" s="18">
        <f t="shared" si="3"/>
        <v>14885.05198221</v>
      </c>
      <c r="C15" s="5">
        <v>571.11</v>
      </c>
      <c r="D15" s="17">
        <f t="shared" si="0"/>
        <v>7464.41398221</v>
      </c>
      <c r="E15" s="10">
        <v>103</v>
      </c>
      <c r="F15" s="19">
        <f t="shared" si="1"/>
        <v>3913.61</v>
      </c>
      <c r="G15" s="30">
        <v>487</v>
      </c>
      <c r="H15" s="19">
        <f t="shared" si="2"/>
        <v>3507.028</v>
      </c>
    </row>
    <row r="16" spans="1:8" ht="12.75">
      <c r="A16" s="2" t="s">
        <v>12</v>
      </c>
      <c r="B16" s="18">
        <f t="shared" si="3"/>
        <v>24408.00758179</v>
      </c>
      <c r="C16" s="5">
        <v>752.89</v>
      </c>
      <c r="D16" s="17">
        <f t="shared" si="0"/>
        <v>9840.280581789999</v>
      </c>
      <c r="E16" s="10">
        <v>159</v>
      </c>
      <c r="F16" s="19">
        <f t="shared" si="1"/>
        <v>6041.4</v>
      </c>
      <c r="G16" s="30">
        <v>1184</v>
      </c>
      <c r="H16" s="19">
        <f t="shared" si="2"/>
        <v>8526.327</v>
      </c>
    </row>
    <row r="17" spans="1:8" ht="12.75">
      <c r="A17" s="2" t="s">
        <v>9</v>
      </c>
      <c r="B17" s="18">
        <f t="shared" si="3"/>
        <v>11928.6135276</v>
      </c>
      <c r="C17" s="5">
        <v>411.6</v>
      </c>
      <c r="D17" s="17">
        <f t="shared" si="0"/>
        <v>5379.6165276</v>
      </c>
      <c r="E17" s="10">
        <v>92</v>
      </c>
      <c r="F17" s="19">
        <f t="shared" si="1"/>
        <v>3495.65</v>
      </c>
      <c r="G17" s="30">
        <v>424</v>
      </c>
      <c r="H17" s="19">
        <f t="shared" si="2"/>
        <v>3053.347</v>
      </c>
    </row>
    <row r="18" spans="1:8" ht="12.75">
      <c r="A18" s="2" t="s">
        <v>14</v>
      </c>
      <c r="B18" s="18">
        <f t="shared" si="3"/>
        <v>12139.117555149998</v>
      </c>
      <c r="C18" s="5">
        <v>368.65</v>
      </c>
      <c r="D18" s="17">
        <f t="shared" si="0"/>
        <v>4818.259555149999</v>
      </c>
      <c r="E18" s="10">
        <v>118</v>
      </c>
      <c r="F18" s="19">
        <f t="shared" si="1"/>
        <v>4483.55</v>
      </c>
      <c r="G18" s="30">
        <v>394</v>
      </c>
      <c r="H18" s="19">
        <f t="shared" si="2"/>
        <v>2837.308</v>
      </c>
    </row>
    <row r="19" spans="1:8" ht="12.75">
      <c r="A19" s="2" t="s">
        <v>10</v>
      </c>
      <c r="B19" s="18">
        <f t="shared" si="3"/>
        <v>15140.19453438</v>
      </c>
      <c r="C19" s="5">
        <v>448.58</v>
      </c>
      <c r="D19" s="17">
        <f t="shared" si="0"/>
        <v>5862.945534379999</v>
      </c>
      <c r="E19" s="10">
        <v>115</v>
      </c>
      <c r="F19" s="19">
        <f t="shared" si="1"/>
        <v>4369.57</v>
      </c>
      <c r="G19" s="30">
        <v>681.5</v>
      </c>
      <c r="H19" s="19">
        <f t="shared" si="2"/>
        <v>4907.679</v>
      </c>
    </row>
    <row r="20" spans="1:8" ht="12.75">
      <c r="A20" s="2" t="s">
        <v>6</v>
      </c>
      <c r="B20" s="18">
        <f t="shared" si="3"/>
        <v>15226.31075773</v>
      </c>
      <c r="C20" s="5">
        <v>423.43</v>
      </c>
      <c r="D20" s="17">
        <f t="shared" si="0"/>
        <v>5534.23475773</v>
      </c>
      <c r="E20" s="10">
        <v>119</v>
      </c>
      <c r="F20" s="19">
        <f t="shared" si="1"/>
        <v>4521.55</v>
      </c>
      <c r="G20" s="30">
        <v>718</v>
      </c>
      <c r="H20" s="19">
        <f t="shared" si="2"/>
        <v>5170.526</v>
      </c>
    </row>
    <row r="21" spans="1:8" ht="12.75">
      <c r="A21" s="2" t="s">
        <v>22</v>
      </c>
      <c r="B21" s="18">
        <f t="shared" si="3"/>
        <v>15065.223995659999</v>
      </c>
      <c r="C21" s="5">
        <v>345.06</v>
      </c>
      <c r="D21" s="17">
        <f t="shared" si="0"/>
        <v>4509.93799566</v>
      </c>
      <c r="E21" s="10">
        <v>133</v>
      </c>
      <c r="F21" s="19">
        <f t="shared" si="1"/>
        <v>5053.5</v>
      </c>
      <c r="G21" s="30">
        <v>764</v>
      </c>
      <c r="H21" s="19">
        <f t="shared" si="2"/>
        <v>5501.786</v>
      </c>
    </row>
    <row r="22" spans="1:8" ht="12.75">
      <c r="A22" s="2" t="s">
        <v>25</v>
      </c>
      <c r="B22" s="18">
        <f t="shared" si="3"/>
        <v>12427.1168422</v>
      </c>
      <c r="C22" s="5">
        <v>440.2</v>
      </c>
      <c r="D22" s="17">
        <f t="shared" si="0"/>
        <v>5753.4188422</v>
      </c>
      <c r="E22" s="10">
        <v>104</v>
      </c>
      <c r="F22" s="19">
        <f t="shared" si="1"/>
        <v>3951.61</v>
      </c>
      <c r="G22" s="30">
        <v>378</v>
      </c>
      <c r="H22" s="19">
        <f t="shared" si="2"/>
        <v>2722.088</v>
      </c>
    </row>
    <row r="23" spans="1:8" ht="12.75">
      <c r="A23" s="2" t="s">
        <v>30</v>
      </c>
      <c r="B23" s="18">
        <f t="shared" si="3"/>
        <v>11831.204295399999</v>
      </c>
      <c r="C23" s="5">
        <v>481.4</v>
      </c>
      <c r="D23" s="17">
        <f t="shared" si="0"/>
        <v>6291.9032953999995</v>
      </c>
      <c r="E23" s="10">
        <v>84</v>
      </c>
      <c r="F23" s="19">
        <f t="shared" si="1"/>
        <v>3191.68</v>
      </c>
      <c r="G23" s="30">
        <v>326</v>
      </c>
      <c r="H23" s="19">
        <f t="shared" si="2"/>
        <v>2347.621</v>
      </c>
    </row>
    <row r="24" spans="1:8" ht="25.5">
      <c r="A24" s="11" t="s">
        <v>4</v>
      </c>
      <c r="B24" s="8">
        <f aca="true" t="shared" si="4" ref="B24:H24">SUM(B11:B23)</f>
        <v>241200.00959953</v>
      </c>
      <c r="C24" s="8">
        <f t="shared" si="4"/>
        <v>9227.23</v>
      </c>
      <c r="D24" s="8">
        <f t="shared" si="4"/>
        <v>120599.99759952998</v>
      </c>
      <c r="E24" s="8">
        <f t="shared" si="4"/>
        <v>1587</v>
      </c>
      <c r="F24" s="8">
        <f t="shared" si="4"/>
        <v>60300.01000000001</v>
      </c>
      <c r="G24" s="8">
        <f t="shared" si="4"/>
        <v>8373.5</v>
      </c>
      <c r="H24" s="8">
        <f t="shared" si="4"/>
        <v>60300.002</v>
      </c>
    </row>
    <row r="25" spans="1:8" ht="12.75">
      <c r="A25" s="2" t="s">
        <v>2</v>
      </c>
      <c r="B25" s="6"/>
      <c r="C25" s="9"/>
      <c r="D25" s="9">
        <f>ROUND(D10/C24,6)</f>
        <v>13.070011</v>
      </c>
      <c r="E25" s="4">
        <f>ROUND(B8*25%/E24,6)</f>
        <v>37.996219</v>
      </c>
      <c r="F25" s="4"/>
      <c r="G25" s="4">
        <f>ROUND(B8*25%/G24,6)</f>
        <v>7.20129</v>
      </c>
      <c r="H25" s="4"/>
    </row>
    <row r="26" spans="1:8" ht="8.25" customHeight="1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1" t="s">
        <v>5</v>
      </c>
      <c r="B27" s="1" t="s">
        <v>13</v>
      </c>
      <c r="C27" s="1"/>
      <c r="D27" s="1"/>
      <c r="E27" s="1"/>
      <c r="F27" s="1" t="s">
        <v>18</v>
      </c>
      <c r="G27" s="1"/>
      <c r="H27" s="1"/>
    </row>
    <row r="28" spans="1:8" ht="12.75">
      <c r="A28" s="1" t="s">
        <v>28</v>
      </c>
      <c r="B28" s="1" t="s">
        <v>33</v>
      </c>
      <c r="C28" s="1"/>
      <c r="D28" s="1"/>
      <c r="E28" s="1"/>
      <c r="F28" s="1" t="s">
        <v>24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2"/>
    </row>
    <row r="31" spans="1:10" ht="12.75">
      <c r="A31" s="3"/>
      <c r="B31" s="3" t="s">
        <v>23</v>
      </c>
      <c r="C31" s="3"/>
      <c r="D31" s="3"/>
      <c r="H31" s="1"/>
      <c r="J31" s="32"/>
    </row>
    <row r="32" spans="1:10" ht="12.75">
      <c r="A32" s="3"/>
      <c r="B32" s="3" t="s">
        <v>29</v>
      </c>
      <c r="C32" s="3"/>
      <c r="D32" s="3"/>
      <c r="H32" s="32"/>
      <c r="J32" s="32">
        <v>43711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2019-09-04T11:52:11Z</cp:lastPrinted>
  <dcterms:created xsi:type="dcterms:W3CDTF">2003-01-21T08:22:40Z</dcterms:created>
  <dcterms:modified xsi:type="dcterms:W3CDTF">2019-09-04T12:13:35Z</dcterms:modified>
  <cp:category/>
  <cp:version/>
  <cp:contentType/>
  <cp:contentStatus/>
</cp:coreProperties>
</file>